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ww\zshladovka\obstaravania\2018\"/>
    </mc:Choice>
  </mc:AlternateContent>
  <bookViews>
    <workbookView xWindow="1965" yWindow="0" windowWidth="18960" windowHeight="12525"/>
  </bookViews>
  <sheets>
    <sheet name="Zadanie" sheetId="5" r:id="rId1"/>
  </sheets>
  <definedNames>
    <definedName name="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62913"/>
</workbook>
</file>

<file path=xl/calcChain.xml><?xml version="1.0" encoding="utf-8"?>
<calcChain xmlns="http://schemas.openxmlformats.org/spreadsheetml/2006/main">
  <c r="W56" i="5" l="1"/>
  <c r="N56" i="5"/>
  <c r="I56" i="5"/>
  <c r="L55" i="5"/>
  <c r="L56" i="5" s="1"/>
  <c r="J55" i="5"/>
  <c r="J56" i="5" s="1"/>
  <c r="E56" i="5" s="1"/>
  <c r="H55" i="5"/>
  <c r="L54" i="5"/>
  <c r="J54" i="5"/>
  <c r="H54" i="5"/>
  <c r="H56" i="5" s="1"/>
  <c r="W51" i="5"/>
  <c r="N51" i="5"/>
  <c r="L51" i="5"/>
  <c r="J50" i="5"/>
  <c r="H50" i="5"/>
  <c r="J49" i="5"/>
  <c r="I49" i="5"/>
  <c r="J48" i="5"/>
  <c r="I48" i="5"/>
  <c r="J47" i="5"/>
  <c r="J51" i="5" s="1"/>
  <c r="E51" i="5" s="1"/>
  <c r="I47" i="5"/>
  <c r="J46" i="5"/>
  <c r="I46" i="5"/>
  <c r="L45" i="5"/>
  <c r="J45" i="5"/>
  <c r="H45" i="5"/>
  <c r="H51" i="5" s="1"/>
  <c r="W42" i="5"/>
  <c r="W58" i="5" s="1"/>
  <c r="N42" i="5"/>
  <c r="N58" i="5" s="1"/>
  <c r="J42" i="5"/>
  <c r="E42" i="5" s="1"/>
  <c r="I42" i="5"/>
  <c r="J41" i="5"/>
  <c r="H41" i="5"/>
  <c r="N40" i="5"/>
  <c r="J40" i="5"/>
  <c r="H40" i="5"/>
  <c r="L39" i="5"/>
  <c r="L42" i="5" s="1"/>
  <c r="L58" i="5" s="1"/>
  <c r="J39" i="5"/>
  <c r="H39" i="5"/>
  <c r="H42" i="5" s="1"/>
  <c r="H58" i="5" s="1"/>
  <c r="W35" i="5"/>
  <c r="W60" i="5" s="1"/>
  <c r="I35" i="5"/>
  <c r="W33" i="5"/>
  <c r="N33" i="5"/>
  <c r="I33" i="5"/>
  <c r="J32" i="5"/>
  <c r="H32" i="5"/>
  <c r="J31" i="5"/>
  <c r="H31" i="5"/>
  <c r="J30" i="5"/>
  <c r="H30" i="5"/>
  <c r="J29" i="5"/>
  <c r="H29" i="5"/>
  <c r="J28" i="5"/>
  <c r="H28" i="5"/>
  <c r="J27" i="5"/>
  <c r="H27" i="5"/>
  <c r="J26" i="5"/>
  <c r="H26" i="5"/>
  <c r="N25" i="5"/>
  <c r="L25" i="5"/>
  <c r="J25" i="5"/>
  <c r="H25" i="5"/>
  <c r="N24" i="5"/>
  <c r="L24" i="5"/>
  <c r="L33" i="5" s="1"/>
  <c r="J24" i="5"/>
  <c r="H24" i="5"/>
  <c r="J23" i="5"/>
  <c r="H23" i="5"/>
  <c r="J22" i="5"/>
  <c r="H22" i="5"/>
  <c r="J21" i="5"/>
  <c r="H21" i="5"/>
  <c r="J20" i="5"/>
  <c r="H20" i="5"/>
  <c r="J19" i="5"/>
  <c r="J33" i="5" s="1"/>
  <c r="E33" i="5" s="1"/>
  <c r="H19" i="5"/>
  <c r="H33" i="5" s="1"/>
  <c r="W16" i="5"/>
  <c r="N16" i="5"/>
  <c r="N35" i="5" s="1"/>
  <c r="L16" i="5"/>
  <c r="L35" i="5" s="1"/>
  <c r="I16" i="5"/>
  <c r="J15" i="5"/>
  <c r="H15" i="5"/>
  <c r="L14" i="5"/>
  <c r="J14" i="5"/>
  <c r="J16" i="5" s="1"/>
  <c r="H14" i="5"/>
  <c r="H16" i="5" s="1"/>
  <c r="H35" i="5" s="1"/>
  <c r="H60" i="5" s="1"/>
  <c r="D8" i="5"/>
  <c r="I51" i="5" l="1"/>
  <c r="I58" i="5" s="1"/>
  <c r="I60" i="5" s="1"/>
  <c r="E16" i="5"/>
  <c r="J35" i="5"/>
  <c r="L60" i="5"/>
  <c r="N60" i="5"/>
  <c r="J58" i="5"/>
  <c r="E58" i="5" s="1"/>
  <c r="J60" i="5" l="1"/>
  <c r="E60" i="5" s="1"/>
  <c r="E35" i="5"/>
</calcChain>
</file>

<file path=xl/sharedStrings.xml><?xml version="1.0" encoding="utf-8"?>
<sst xmlns="http://schemas.openxmlformats.org/spreadsheetml/2006/main" count="284" uniqueCount="157">
  <si>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</si>
  <si>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</si>
  <si>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</si>
  <si>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</si>
  <si>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</si>
  <si>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</si>
  <si>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</si>
  <si>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</si>
  <si>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</si>
  <si>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</si>
  <si>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</si>
  <si>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</si>
  <si>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</si>
  <si>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</si>
  <si>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</si>
  <si>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</si>
  <si>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Projektant: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</si>
  <si>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</si>
  <si>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</si>
  <si>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</si>
  <si>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</si>
  <si>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</si>
  <si>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</si>
  <si>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</si>
  <si>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</si>
  <si>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</si>
  <si>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</si>
  <si>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</si>
  <si>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</si>
  <si>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</si>
  <si>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</si>
  <si>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</si>
  <si>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</si>
  <si>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</si>
  <si>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</si>
  <si>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</si>
  <si>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</si>
  <si>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</si>
  <si>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</si>
  <si>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</si>
  <si>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</si>
  <si>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</si>
  <si>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</si>
  <si>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</si>
  <si>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</si>
  <si>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</si>
  <si>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</si>
  <si>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</si>
  <si>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</si>
  <si>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</si>
  <si>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</si>
  <si>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</si>
  <si>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</si>
  <si>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</si>
  <si>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</si>
  <si>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</si>
  <si>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</si>
  <si>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Odberateľ: ZŠsMŠ Hladovka</t>
  </si>
  <si>
    <t xml:space="preserve">JKSO : </t>
  </si>
  <si>
    <t>Stavba : Výmena okien v telocvični ZŠ a MŠ Hladovka</t>
  </si>
  <si>
    <t>Ceny</t>
  </si>
  <si>
    <t>PRÁCE A DODÁVKY HSV</t>
  </si>
  <si>
    <t>6 - ÚPRAVY POVRCHOV, PODLAHY, VÝPLNE</t>
  </si>
  <si>
    <t>014</t>
  </si>
  <si>
    <t xml:space="preserve">61242-5921   </t>
  </si>
  <si>
    <t>Omietka vnútorného ostenia okenného alebo dverného vápenná hladká</t>
  </si>
  <si>
    <t>m2</t>
  </si>
  <si>
    <t xml:space="preserve">                    </t>
  </si>
  <si>
    <t>45.41.10</t>
  </si>
  <si>
    <t>011</t>
  </si>
  <si>
    <t xml:space="preserve">61247-3186   </t>
  </si>
  <si>
    <t>Prípl. za zabudované rohovníky k vnút. omietke zo suchých zmesí</t>
  </si>
  <si>
    <t>m</t>
  </si>
  <si>
    <t xml:space="preserve">6 - ÚPRAVY POVRCHOV, PODLAHY, VÝPLNE  spolu: </t>
  </si>
  <si>
    <t>9 - OSTATNÉ KONŠTRUKCIE A PRÁCE</t>
  </si>
  <si>
    <t>003</t>
  </si>
  <si>
    <t xml:space="preserve">94321-1111   </t>
  </si>
  <si>
    <t>Montáž lešenia priestorového rámového ľahkého s podlahami zaťaženie do 200 kg/m2 v do 10 m</t>
  </si>
  <si>
    <t>m3</t>
  </si>
  <si>
    <t xml:space="preserve">  .  .  </t>
  </si>
  <si>
    <t xml:space="preserve">94321-1211   </t>
  </si>
  <si>
    <t>Príplatok k lešeniu priestorovému rámovému ľahkému s podlahami v do 10 m za prvý a ZKD deň použitia</t>
  </si>
  <si>
    <t xml:space="preserve">94321-1811   </t>
  </si>
  <si>
    <t>Demontáž lešenia priestorového rámového ľahkého s podlahami zaťaženie do 200 kg/m2 v do 10 m</t>
  </si>
  <si>
    <t>013</t>
  </si>
  <si>
    <t xml:space="preserve">96806-1112   </t>
  </si>
  <si>
    <t>Vyvesenie alebo zavesenie drev. krídiel okien do 1,5 m2</t>
  </si>
  <si>
    <t>kus</t>
  </si>
  <si>
    <t>45.11.11</t>
  </si>
  <si>
    <t xml:space="preserve">96806-1113   </t>
  </si>
  <si>
    <t>Vyvesenie alebo zavesenie drev. krídiel okien nad 1,5 m2</t>
  </si>
  <si>
    <t xml:space="preserve">96806-2355   </t>
  </si>
  <si>
    <t>Vybúranie rámov okien drev. dvojitých alebo zdvoj. do 2 m2</t>
  </si>
  <si>
    <t xml:space="preserve">96806-2357   </t>
  </si>
  <si>
    <t>Vybúranie rámov okien drev. dvojitých alebo zdvoj. nad 4 m2</t>
  </si>
  <si>
    <t xml:space="preserve">97901-1111   </t>
  </si>
  <si>
    <t>Zvislá doprava sute a vybúr. hmôt za prvé podlažie</t>
  </si>
  <si>
    <t>t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</si>
  <si>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</si>
  <si>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</si>
  <si>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</si>
  <si>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</si>
  <si>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</si>
  <si>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</si>
  <si>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</si>
  <si>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</si>
  <si>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</si>
  <si>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Poplatok za ulož.a znešk.staveb.sute na vymedzených skládkach "O"-ostatný odpad</t>
  </si>
  <si>
    <t xml:space="preserve">99801-1002   </t>
  </si>
  <si>
    <t>Presun hmôt pre budovy murované výšky do 12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</si>
  <si>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</si>
  <si>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</si>
  <si>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</si>
  <si>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</si>
  <si>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764 - Konštrukcie klampiarske</t>
  </si>
  <si>
    <t>764</t>
  </si>
  <si>
    <t xml:space="preserve">76441-0260   </t>
  </si>
  <si>
    <t>Klamp. PZ pl. oplechovanie parapetov rš 400</t>
  </si>
  <si>
    <t>I</t>
  </si>
  <si>
    <t>45.22.13</t>
  </si>
  <si>
    <t xml:space="preserve">76441-0880   </t>
  </si>
  <si>
    <t>Klamp. demont. parapetov rš 600</t>
  </si>
  <si>
    <t xml:space="preserve">99876-4202   </t>
  </si>
  <si>
    <t>Presun hmôt pre klampiarske konštr. v objektoch výšky do 12 m</t>
  </si>
  <si>
    <t xml:space="preserve">764 - Konštrukcie klampiarske  spolu: </t>
  </si>
  <si>
    <t>767 - Konštrukcie doplnk. kovové stavebné</t>
  </si>
  <si>
    <t>767</t>
  </si>
  <si>
    <t xml:space="preserve">76763-1510   </t>
  </si>
  <si>
    <t>Montáž okien plastových</t>
  </si>
  <si>
    <t>45.42.11</t>
  </si>
  <si>
    <t>MAT</t>
  </si>
  <si>
    <t xml:space="preserve">553 9C21010  </t>
  </si>
  <si>
    <t>Profil H spojovací 360 cm</t>
  </si>
  <si>
    <t>28.75.27</t>
  </si>
  <si>
    <t xml:space="preserve">611 4B1790   </t>
  </si>
  <si>
    <t>Okno plast.1-krídlové OS -výš.114, šír.116 cm, U=1,0</t>
  </si>
  <si>
    <t>25.23.14</t>
  </si>
  <si>
    <t xml:space="preserve">611 4B2348   </t>
  </si>
  <si>
    <t>Okno plast.2-krídlové O+OS -výš.116, šír.204 cm U=1,0</t>
  </si>
  <si>
    <t xml:space="preserve">611 4B37440  </t>
  </si>
  <si>
    <t>Okno plast.3-krídlové P+P+S -výš.397, šír.150 cm, U=0,7</t>
  </si>
  <si>
    <t xml:space="preserve">99876-7202   </t>
  </si>
  <si>
    <t>Presun hmôt pre kovové stav. doplnk. konštr. v objektoch výšky do 12 m</t>
  </si>
  <si>
    <t>45.42.12</t>
  </si>
  <si>
    <t xml:space="preserve">767 - Konštrukcie doplnk. kovové stavebné  spolu: </t>
  </si>
  <si>
    <t>784 - Maľby</t>
  </si>
  <si>
    <t>784</t>
  </si>
  <si>
    <t xml:space="preserve">78441-1301   </t>
  </si>
  <si>
    <t>Penetrácia v miest. do 3,8m</t>
  </si>
  <si>
    <t>45.44.21</t>
  </si>
  <si>
    <t xml:space="preserve">78445-2571   </t>
  </si>
  <si>
    <t>Maľba zo zmesí tekut. Esmal 1far. dvojnás. v miest. do 3,8m</t>
  </si>
  <si>
    <t xml:space="preserve">784 - Maľby  spolu: </t>
  </si>
  <si>
    <t xml:space="preserve">PRÁCE A DODÁVKY PSV  spolu: </t>
  </si>
  <si>
    <t>Za rozpočet celkom</t>
  </si>
  <si>
    <t xml:space="preserve">Spracoval:                           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</si>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</sst>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8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13" xfId="0" applyNumberFormat="1" applyFont="1" applyBorder="1" applyAlignment="1" applyProtection="1">
      <alignment horizontal="center"/>
    </xf>
    <xf numFmtId="0" fontId="1" fillId="0" borderId="14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Continuous"/>
    </xf>
    <xf numFmtId="0" fontId="1" fillId="0" borderId="15" xfId="0" applyFont="1" applyBorder="1" applyAlignment="1" applyProtection="1">
      <alignment horizontal="centerContinuous"/>
    </xf>
    <xf numFmtId="0" fontId="1" fillId="0" borderId="10" xfId="0" applyFont="1" applyBorder="1" applyAlignment="1" applyProtection="1">
      <alignment horizontal="centerContinuous"/>
    </xf>
    <xf numFmtId="0" fontId="1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a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showGridLines="0" tabSelected="1" workbookViewId="0">
      <selection activeCell="E50" sqref="E50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" style="18" customWidth="1"/>
    <col min="4" max="4" width="35.7109375" style="38" customWidth="1"/>
    <col min="5" max="5" width="10.7109375" style="20" customWidth="1"/>
    <col min="6" max="6" width="5.28515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578125" style="22" hidden="1" customWidth="1"/>
    <col min="12" max="12" width="8.28515625" style="22" hidden="1" customWidth="1"/>
    <col min="13" max="13" width="9.140625" style="20" hidden="1" customWidth="1"/>
    <col min="14" max="14" width="7" style="20" hidden="1" customWidth="1"/>
    <col min="15" max="15" width="3.5703125" style="19" customWidth="1"/>
    <col min="16" max="16" width="12.7109375" style="19" hidden="1" customWidth="1"/>
    <col min="17" max="19" width="13.28515625" style="20" hidden="1" customWidth="1"/>
    <col min="20" max="20" width="10.5703125" style="23" hidden="1" customWidth="1"/>
    <col min="21" max="21" width="10.28515625" style="23" hidden="1" customWidth="1"/>
    <col min="22" max="22" width="5.7109375" style="23" hidden="1" customWidth="1"/>
    <col min="23" max="23" width="9.140625" style="24"/>
    <col min="24" max="25" width="5.7109375" style="19" customWidth="1"/>
    <col min="26" max="26" width="7.5703125" style="19" customWidth="1"/>
    <col min="27" max="27" width="24.85546875" style="19" customWidth="1"/>
    <col min="28" max="28" width="4.28515625" style="19" customWidth="1"/>
    <col min="29" max="29" width="8.28515625" style="19" customWidth="1"/>
    <col min="30" max="30" width="8.7109375" style="19" customWidth="1"/>
    <col min="31" max="34" width="9.140625" style="19"/>
    <col min="35" max="16384" width="9.140625" style="1"/>
  </cols>
  <sheetData>
    <row r="1" spans="1:34">
      <c r="A1" s="9" t="s">
        <v>57</v>
      </c>
      <c r="B1" s="1"/>
      <c r="C1" s="1"/>
      <c r="D1" s="1"/>
      <c r="E1" s="9" t="s">
        <v>155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44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>
      <c r="A2" s="9" t="s">
        <v>16</v>
      </c>
      <c r="B2" s="1"/>
      <c r="C2" s="1"/>
      <c r="D2" s="1"/>
      <c r="E2" s="9" t="s">
        <v>58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24</v>
      </c>
      <c r="AB2" s="26" t="s">
        <v>7</v>
      </c>
      <c r="AC2" s="26"/>
      <c r="AD2" s="27"/>
      <c r="AE2" s="1"/>
      <c r="AF2" s="1"/>
      <c r="AG2" s="1"/>
      <c r="AH2" s="1"/>
    </row>
    <row r="3" spans="1:34">
      <c r="A3" s="9" t="s">
        <v>17</v>
      </c>
      <c r="B3" s="1"/>
      <c r="C3" s="1"/>
      <c r="D3" s="1"/>
      <c r="E3" s="9" t="s">
        <v>156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25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26</v>
      </c>
      <c r="AB4" s="26" t="s">
        <v>7</v>
      </c>
      <c r="AC4" s="26"/>
      <c r="AD4" s="27"/>
      <c r="AE4" s="1"/>
      <c r="AF4" s="1"/>
      <c r="AG4" s="1"/>
      <c r="AH4" s="1"/>
    </row>
    <row r="5" spans="1:34">
      <c r="A5" s="9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25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30" t="s">
        <v>27</v>
      </c>
      <c r="B9" s="30" t="s">
        <v>28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13</v>
      </c>
      <c r="I9" s="30" t="s">
        <v>18</v>
      </c>
      <c r="J9" s="30" t="s">
        <v>19</v>
      </c>
      <c r="K9" s="31" t="s">
        <v>20</v>
      </c>
      <c r="L9" s="32"/>
      <c r="M9" s="33" t="s">
        <v>21</v>
      </c>
      <c r="N9" s="32"/>
      <c r="O9" s="30" t="s">
        <v>0</v>
      </c>
      <c r="P9" s="28" t="s">
        <v>34</v>
      </c>
      <c r="Q9" s="10" t="s">
        <v>31</v>
      </c>
      <c r="R9" s="10" t="s">
        <v>31</v>
      </c>
      <c r="S9" s="11" t="s">
        <v>31</v>
      </c>
      <c r="T9" s="14" t="s">
        <v>35</v>
      </c>
      <c r="U9" s="14" t="s">
        <v>36</v>
      </c>
      <c r="V9" s="14" t="s">
        <v>37</v>
      </c>
      <c r="W9" s="15" t="s">
        <v>23</v>
      </c>
      <c r="X9" s="15" t="s">
        <v>38</v>
      </c>
      <c r="Y9" s="15" t="s">
        <v>39</v>
      </c>
      <c r="Z9" s="37" t="s">
        <v>40</v>
      </c>
      <c r="AA9" s="37" t="s">
        <v>41</v>
      </c>
      <c r="AB9" s="1" t="s">
        <v>37</v>
      </c>
      <c r="AC9" s="1"/>
      <c r="AD9" s="1"/>
      <c r="AE9" s="1"/>
      <c r="AF9" s="1"/>
      <c r="AG9" s="1"/>
      <c r="AH9" s="1"/>
    </row>
    <row r="10" spans="1:34" ht="13.5" thickBot="1">
      <c r="A10" s="34" t="s">
        <v>42</v>
      </c>
      <c r="B10" s="34" t="s">
        <v>43</v>
      </c>
      <c r="C10" s="35"/>
      <c r="D10" s="34" t="s">
        <v>44</v>
      </c>
      <c r="E10" s="34" t="s">
        <v>45</v>
      </c>
      <c r="F10" s="34" t="s">
        <v>46</v>
      </c>
      <c r="G10" s="34" t="s">
        <v>47</v>
      </c>
      <c r="H10" s="34" t="s">
        <v>48</v>
      </c>
      <c r="I10" s="34" t="s">
        <v>22</v>
      </c>
      <c r="J10" s="34"/>
      <c r="K10" s="34" t="s">
        <v>33</v>
      </c>
      <c r="L10" s="34" t="s">
        <v>19</v>
      </c>
      <c r="M10" s="36" t="s">
        <v>33</v>
      </c>
      <c r="N10" s="34" t="s">
        <v>19</v>
      </c>
      <c r="O10" s="34" t="s">
        <v>49</v>
      </c>
      <c r="P10" s="29"/>
      <c r="Q10" s="12" t="s">
        <v>50</v>
      </c>
      <c r="R10" s="12" t="s">
        <v>51</v>
      </c>
      <c r="S10" s="13" t="s">
        <v>52</v>
      </c>
      <c r="T10" s="14" t="s">
        <v>53</v>
      </c>
      <c r="U10" s="14" t="s">
        <v>54</v>
      </c>
      <c r="V10" s="14" t="s">
        <v>55</v>
      </c>
      <c r="W10" s="15"/>
      <c r="X10" s="1"/>
      <c r="Y10" s="1"/>
      <c r="Z10" s="37" t="s">
        <v>56</v>
      </c>
      <c r="AA10" s="37" t="s">
        <v>42</v>
      </c>
      <c r="AB10" s="1" t="s">
        <v>60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39" t="s">
        <v>61</v>
      </c>
    </row>
    <row r="13" spans="1:34">
      <c r="B13" s="18" t="s">
        <v>62</v>
      </c>
    </row>
    <row r="14" spans="1:34" ht="25.5">
      <c r="A14" s="16">
        <v>1</v>
      </c>
      <c r="B14" s="17" t="s">
        <v>63</v>
      </c>
      <c r="C14" s="18" t="s">
        <v>64</v>
      </c>
      <c r="D14" s="38" t="s">
        <v>65</v>
      </c>
      <c r="E14" s="20">
        <v>31.512</v>
      </c>
      <c r="F14" s="19" t="s">
        <v>66</v>
      </c>
      <c r="H14" s="21">
        <f>ROUND(E14*G14, 2)</f>
        <v>0</v>
      </c>
      <c r="J14" s="21">
        <f>ROUND(E14*G14, 2)</f>
        <v>0</v>
      </c>
      <c r="K14" s="22">
        <v>5.2850000000000001E-2</v>
      </c>
      <c r="L14" s="22">
        <f>E14*K14</f>
        <v>1.6654092</v>
      </c>
      <c r="P14" s="19" t="s">
        <v>67</v>
      </c>
      <c r="V14" s="23" t="s">
        <v>15</v>
      </c>
      <c r="Z14" s="19" t="s">
        <v>68</v>
      </c>
      <c r="AB14" s="19">
        <v>1</v>
      </c>
    </row>
    <row r="15" spans="1:34" ht="25.5">
      <c r="A15" s="16">
        <v>2</v>
      </c>
      <c r="B15" s="17" t="s">
        <v>69</v>
      </c>
      <c r="C15" s="18" t="s">
        <v>70</v>
      </c>
      <c r="D15" s="38" t="s">
        <v>71</v>
      </c>
      <c r="E15" s="20">
        <v>52.52</v>
      </c>
      <c r="F15" s="19" t="s">
        <v>72</v>
      </c>
      <c r="H15" s="21">
        <f>ROUND(E15*G15, 2)</f>
        <v>0</v>
      </c>
      <c r="J15" s="21">
        <f>ROUND(E15*G15, 2)</f>
        <v>0</v>
      </c>
      <c r="P15" s="19" t="s">
        <v>67</v>
      </c>
      <c r="V15" s="23" t="s">
        <v>15</v>
      </c>
      <c r="Z15" s="19" t="s">
        <v>68</v>
      </c>
      <c r="AB15" s="19">
        <v>1</v>
      </c>
    </row>
    <row r="16" spans="1:34">
      <c r="D16" s="40" t="s">
        <v>73</v>
      </c>
      <c r="E16" s="41">
        <f>J16</f>
        <v>0</v>
      </c>
      <c r="H16" s="41">
        <f>SUM(H12:H15)</f>
        <v>0</v>
      </c>
      <c r="I16" s="41">
        <f>SUM(I12:I15)</f>
        <v>0</v>
      </c>
      <c r="J16" s="41">
        <f>SUM(J12:J15)</f>
        <v>0</v>
      </c>
      <c r="L16" s="42">
        <f>SUM(L12:L15)</f>
        <v>1.6654092</v>
      </c>
      <c r="N16" s="43">
        <f>SUM(N12:N15)</f>
        <v>0</v>
      </c>
      <c r="W16" s="24">
        <f>SUM(W12:W15)</f>
        <v>0</v>
      </c>
    </row>
    <row r="18" spans="1:28">
      <c r="B18" s="18" t="s">
        <v>74</v>
      </c>
    </row>
    <row r="19" spans="1:28" ht="25.5">
      <c r="A19" s="16">
        <v>3</v>
      </c>
      <c r="B19" s="17" t="s">
        <v>75</v>
      </c>
      <c r="C19" s="18" t="s">
        <v>76</v>
      </c>
      <c r="D19" s="38" t="s">
        <v>77</v>
      </c>
      <c r="E19" s="20">
        <v>192</v>
      </c>
      <c r="F19" s="19" t="s">
        <v>78</v>
      </c>
      <c r="H19" s="21">
        <f t="shared" ref="H19:H32" si="0">ROUND(E19*G19, 2)</f>
        <v>0</v>
      </c>
      <c r="J19" s="21">
        <f t="shared" ref="J19:J32" si="1">ROUND(E19*G19, 2)</f>
        <v>0</v>
      </c>
      <c r="P19" s="19" t="s">
        <v>67</v>
      </c>
      <c r="V19" s="23" t="s">
        <v>15</v>
      </c>
      <c r="Z19" s="19" t="s">
        <v>79</v>
      </c>
      <c r="AB19" s="19">
        <v>7</v>
      </c>
    </row>
    <row r="20" spans="1:28" ht="25.5">
      <c r="A20" s="16">
        <v>4</v>
      </c>
      <c r="B20" s="17" t="s">
        <v>75</v>
      </c>
      <c r="C20" s="18" t="s">
        <v>80</v>
      </c>
      <c r="D20" s="38" t="s">
        <v>81</v>
      </c>
      <c r="E20" s="20">
        <v>192</v>
      </c>
      <c r="F20" s="19" t="s">
        <v>78</v>
      </c>
      <c r="H20" s="21">
        <f t="shared" si="0"/>
        <v>0</v>
      </c>
      <c r="J20" s="21">
        <f t="shared" si="1"/>
        <v>0</v>
      </c>
      <c r="P20" s="19" t="s">
        <v>67</v>
      </c>
      <c r="V20" s="23" t="s">
        <v>15</v>
      </c>
      <c r="Z20" s="19" t="s">
        <v>79</v>
      </c>
      <c r="AB20" s="19">
        <v>1</v>
      </c>
    </row>
    <row r="21" spans="1:28" ht="25.5">
      <c r="A21" s="16">
        <v>5</v>
      </c>
      <c r="B21" s="17" t="s">
        <v>75</v>
      </c>
      <c r="C21" s="18" t="s">
        <v>82</v>
      </c>
      <c r="D21" s="38" t="s">
        <v>83</v>
      </c>
      <c r="E21" s="20">
        <v>192</v>
      </c>
      <c r="F21" s="19" t="s">
        <v>78</v>
      </c>
      <c r="H21" s="21">
        <f t="shared" si="0"/>
        <v>0</v>
      </c>
      <c r="J21" s="21">
        <f t="shared" si="1"/>
        <v>0</v>
      </c>
      <c r="P21" s="19" t="s">
        <v>67</v>
      </c>
      <c r="V21" s="23" t="s">
        <v>15</v>
      </c>
      <c r="Z21" s="19" t="s">
        <v>79</v>
      </c>
      <c r="AB21" s="19">
        <v>1</v>
      </c>
    </row>
    <row r="22" spans="1:28" ht="25.5">
      <c r="A22" s="16">
        <v>6</v>
      </c>
      <c r="B22" s="17" t="s">
        <v>84</v>
      </c>
      <c r="C22" s="18" t="s">
        <v>85</v>
      </c>
      <c r="D22" s="38" t="s">
        <v>86</v>
      </c>
      <c r="E22" s="20">
        <v>18</v>
      </c>
      <c r="F22" s="19" t="s">
        <v>87</v>
      </c>
      <c r="H22" s="21">
        <f t="shared" si="0"/>
        <v>0</v>
      </c>
      <c r="J22" s="21">
        <f t="shared" si="1"/>
        <v>0</v>
      </c>
      <c r="P22" s="19" t="s">
        <v>67</v>
      </c>
      <c r="V22" s="23" t="s">
        <v>15</v>
      </c>
      <c r="Z22" s="19" t="s">
        <v>88</v>
      </c>
      <c r="AB22" s="19">
        <v>1</v>
      </c>
    </row>
    <row r="23" spans="1:28" ht="25.5">
      <c r="A23" s="16">
        <v>7</v>
      </c>
      <c r="B23" s="17" t="s">
        <v>84</v>
      </c>
      <c r="C23" s="18" t="s">
        <v>89</v>
      </c>
      <c r="D23" s="38" t="s">
        <v>90</v>
      </c>
      <c r="E23" s="20">
        <v>10</v>
      </c>
      <c r="F23" s="19" t="s">
        <v>87</v>
      </c>
      <c r="H23" s="21">
        <f t="shared" si="0"/>
        <v>0</v>
      </c>
      <c r="J23" s="21">
        <f t="shared" si="1"/>
        <v>0</v>
      </c>
      <c r="P23" s="19" t="s">
        <v>67</v>
      </c>
      <c r="V23" s="23" t="s">
        <v>15</v>
      </c>
      <c r="Z23" s="19" t="s">
        <v>88</v>
      </c>
      <c r="AB23" s="19">
        <v>1</v>
      </c>
    </row>
    <row r="24" spans="1:28" ht="25.5">
      <c r="A24" s="16">
        <v>8</v>
      </c>
      <c r="B24" s="17" t="s">
        <v>84</v>
      </c>
      <c r="C24" s="18" t="s">
        <v>91</v>
      </c>
      <c r="D24" s="38" t="s">
        <v>92</v>
      </c>
      <c r="E24" s="20">
        <v>2.6459999999999999</v>
      </c>
      <c r="F24" s="19" t="s">
        <v>66</v>
      </c>
      <c r="H24" s="21">
        <f t="shared" si="0"/>
        <v>0</v>
      </c>
      <c r="J24" s="21">
        <f t="shared" si="1"/>
        <v>0</v>
      </c>
      <c r="K24" s="22">
        <v>1.0300000000000001E-3</v>
      </c>
      <c r="L24" s="22">
        <f>E24*K24</f>
        <v>2.7253800000000003E-3</v>
      </c>
      <c r="M24" s="20">
        <v>6.2E-2</v>
      </c>
      <c r="N24" s="20">
        <f>E24*M24</f>
        <v>0.164052</v>
      </c>
      <c r="P24" s="19" t="s">
        <v>67</v>
      </c>
      <c r="V24" s="23" t="s">
        <v>15</v>
      </c>
      <c r="Z24" s="19" t="s">
        <v>88</v>
      </c>
      <c r="AB24" s="19">
        <v>1</v>
      </c>
    </row>
    <row r="25" spans="1:28" ht="25.5">
      <c r="A25" s="16">
        <v>9</v>
      </c>
      <c r="B25" s="17" t="s">
        <v>84</v>
      </c>
      <c r="C25" s="18" t="s">
        <v>93</v>
      </c>
      <c r="D25" s="38" t="s">
        <v>94</v>
      </c>
      <c r="E25" s="20">
        <v>47.88</v>
      </c>
      <c r="F25" s="19" t="s">
        <v>66</v>
      </c>
      <c r="H25" s="21">
        <f t="shared" si="0"/>
        <v>0</v>
      </c>
      <c r="J25" s="21">
        <f t="shared" si="1"/>
        <v>0</v>
      </c>
      <c r="K25" s="22">
        <v>8.4000000000000003E-4</v>
      </c>
      <c r="L25" s="22">
        <f>E25*K25</f>
        <v>4.0219200000000004E-2</v>
      </c>
      <c r="M25" s="20">
        <v>4.7E-2</v>
      </c>
      <c r="N25" s="20">
        <f>E25*M25</f>
        <v>2.2503600000000001</v>
      </c>
      <c r="P25" s="19" t="s">
        <v>67</v>
      </c>
      <c r="V25" s="23" t="s">
        <v>15</v>
      </c>
      <c r="Z25" s="19" t="s">
        <v>88</v>
      </c>
      <c r="AB25" s="19">
        <v>1</v>
      </c>
    </row>
    <row r="26" spans="1:28">
      <c r="A26" s="16">
        <v>10</v>
      </c>
      <c r="B26" s="17" t="s">
        <v>84</v>
      </c>
      <c r="C26" s="18" t="s">
        <v>95</v>
      </c>
      <c r="D26" s="38" t="s">
        <v>96</v>
      </c>
      <c r="E26" s="20">
        <v>2.4140000000000001</v>
      </c>
      <c r="F26" s="19" t="s">
        <v>97</v>
      </c>
      <c r="H26" s="21">
        <f t="shared" si="0"/>
        <v>0</v>
      </c>
      <c r="J26" s="21">
        <f t="shared" si="1"/>
        <v>0</v>
      </c>
      <c r="P26" s="19" t="s">
        <v>67</v>
      </c>
      <c r="V26" s="23" t="s">
        <v>15</v>
      </c>
      <c r="Z26" s="19" t="s">
        <v>88</v>
      </c>
      <c r="AB26" s="19">
        <v>1</v>
      </c>
    </row>
    <row r="27" spans="1:28">
      <c r="A27" s="16">
        <v>11</v>
      </c>
      <c r="B27" s="17" t="s">
        <v>84</v>
      </c>
      <c r="C27" s="18" t="s">
        <v>98</v>
      </c>
      <c r="D27" s="38" t="s">
        <v>99</v>
      </c>
      <c r="E27" s="20">
        <v>2.4140000000000001</v>
      </c>
      <c r="F27" s="19" t="s">
        <v>97</v>
      </c>
      <c r="H27" s="21">
        <f t="shared" si="0"/>
        <v>0</v>
      </c>
      <c r="J27" s="21">
        <f t="shared" si="1"/>
        <v>0</v>
      </c>
      <c r="P27" s="19" t="s">
        <v>67</v>
      </c>
      <c r="V27" s="23" t="s">
        <v>15</v>
      </c>
      <c r="Z27" s="19" t="s">
        <v>88</v>
      </c>
      <c r="AB27" s="19">
        <v>1</v>
      </c>
    </row>
    <row r="28" spans="1:28" ht="25.5">
      <c r="A28" s="16">
        <v>12</v>
      </c>
      <c r="B28" s="17" t="s">
        <v>84</v>
      </c>
      <c r="C28" s="18" t="s">
        <v>100</v>
      </c>
      <c r="D28" s="38" t="s">
        <v>101</v>
      </c>
      <c r="E28" s="20">
        <v>2.4140000000000001</v>
      </c>
      <c r="F28" s="19" t="s">
        <v>97</v>
      </c>
      <c r="H28" s="21">
        <f t="shared" si="0"/>
        <v>0</v>
      </c>
      <c r="J28" s="21">
        <f t="shared" si="1"/>
        <v>0</v>
      </c>
      <c r="P28" s="19" t="s">
        <v>67</v>
      </c>
      <c r="V28" s="23" t="s">
        <v>15</v>
      </c>
      <c r="Z28" s="19" t="s">
        <v>88</v>
      </c>
      <c r="AB28" s="19">
        <v>1</v>
      </c>
    </row>
    <row r="29" spans="1:28" ht="25.5">
      <c r="A29" s="16">
        <v>13</v>
      </c>
      <c r="B29" s="17" t="s">
        <v>84</v>
      </c>
      <c r="C29" s="18" t="s">
        <v>102</v>
      </c>
      <c r="D29" s="38" t="s">
        <v>103</v>
      </c>
      <c r="E29" s="20">
        <v>2.4140000000000001</v>
      </c>
      <c r="F29" s="19" t="s">
        <v>97</v>
      </c>
      <c r="H29" s="21">
        <f t="shared" si="0"/>
        <v>0</v>
      </c>
      <c r="J29" s="21">
        <f t="shared" si="1"/>
        <v>0</v>
      </c>
      <c r="P29" s="19" t="s">
        <v>67</v>
      </c>
      <c r="V29" s="23" t="s">
        <v>15</v>
      </c>
      <c r="Z29" s="19" t="s">
        <v>88</v>
      </c>
      <c r="AB29" s="19">
        <v>1</v>
      </c>
    </row>
    <row r="30" spans="1:28" ht="25.5">
      <c r="A30" s="16">
        <v>14</v>
      </c>
      <c r="B30" s="17" t="s">
        <v>84</v>
      </c>
      <c r="C30" s="18" t="s">
        <v>104</v>
      </c>
      <c r="D30" s="38" t="s">
        <v>105</v>
      </c>
      <c r="E30" s="20">
        <v>9.6560000000000006</v>
      </c>
      <c r="F30" s="19" t="s">
        <v>97</v>
      </c>
      <c r="H30" s="21">
        <f t="shared" si="0"/>
        <v>0</v>
      </c>
      <c r="J30" s="21">
        <f t="shared" si="1"/>
        <v>0</v>
      </c>
      <c r="P30" s="19" t="s">
        <v>67</v>
      </c>
      <c r="V30" s="23" t="s">
        <v>15</v>
      </c>
      <c r="Z30" s="19" t="s">
        <v>88</v>
      </c>
      <c r="AB30" s="19">
        <v>1</v>
      </c>
    </row>
    <row r="31" spans="1:28" ht="25.5">
      <c r="A31" s="16">
        <v>15</v>
      </c>
      <c r="B31" s="17" t="s">
        <v>84</v>
      </c>
      <c r="C31" s="18" t="s">
        <v>106</v>
      </c>
      <c r="D31" s="38" t="s">
        <v>107</v>
      </c>
      <c r="E31" s="20">
        <v>2.4140000000000001</v>
      </c>
      <c r="F31" s="19" t="s">
        <v>97</v>
      </c>
      <c r="H31" s="21">
        <f t="shared" si="0"/>
        <v>0</v>
      </c>
      <c r="J31" s="21">
        <f t="shared" si="1"/>
        <v>0</v>
      </c>
      <c r="P31" s="19" t="s">
        <v>67</v>
      </c>
      <c r="V31" s="23" t="s">
        <v>15</v>
      </c>
      <c r="Z31" s="19" t="s">
        <v>88</v>
      </c>
      <c r="AB31" s="19">
        <v>1</v>
      </c>
    </row>
    <row r="32" spans="1:28">
      <c r="A32" s="16">
        <v>16</v>
      </c>
      <c r="B32" s="17" t="s">
        <v>69</v>
      </c>
      <c r="C32" s="18" t="s">
        <v>108</v>
      </c>
      <c r="D32" s="38" t="s">
        <v>109</v>
      </c>
      <c r="E32" s="20">
        <v>1.708</v>
      </c>
      <c r="F32" s="19" t="s">
        <v>97</v>
      </c>
      <c r="H32" s="21">
        <f t="shared" si="0"/>
        <v>0</v>
      </c>
      <c r="J32" s="21">
        <f t="shared" si="1"/>
        <v>0</v>
      </c>
      <c r="P32" s="19" t="s">
        <v>67</v>
      </c>
      <c r="V32" s="23" t="s">
        <v>15</v>
      </c>
      <c r="Z32" s="19" t="s">
        <v>110</v>
      </c>
      <c r="AB32" s="19">
        <v>1</v>
      </c>
    </row>
    <row r="33" spans="1:28">
      <c r="D33" s="40" t="s">
        <v>111</v>
      </c>
      <c r="E33" s="41">
        <f>J33</f>
        <v>0</v>
      </c>
      <c r="H33" s="41">
        <f>SUM(H18:H32)</f>
        <v>0</v>
      </c>
      <c r="I33" s="41">
        <f>SUM(I18:I32)</f>
        <v>0</v>
      </c>
      <c r="J33" s="41">
        <f>SUM(J18:J32)</f>
        <v>0</v>
      </c>
      <c r="L33" s="42">
        <f>SUM(L18:L32)</f>
        <v>4.2944580000000003E-2</v>
      </c>
      <c r="N33" s="43">
        <f>SUM(N18:N32)</f>
        <v>2.414412</v>
      </c>
      <c r="W33" s="24">
        <f>SUM(W18:W32)</f>
        <v>0</v>
      </c>
    </row>
    <row r="35" spans="1:28">
      <c r="D35" s="40" t="s">
        <v>112</v>
      </c>
      <c r="E35" s="43">
        <f>J35</f>
        <v>0</v>
      </c>
      <c r="H35" s="41">
        <f>+H16+H33</f>
        <v>0</v>
      </c>
      <c r="I35" s="41">
        <f>+I16+I33</f>
        <v>0</v>
      </c>
      <c r="J35" s="41">
        <f>+J16+J33</f>
        <v>0</v>
      </c>
      <c r="L35" s="42">
        <f>+L16+L33</f>
        <v>1.7083537799999999</v>
      </c>
      <c r="N35" s="43">
        <f>+N16+N33</f>
        <v>2.414412</v>
      </c>
      <c r="W35" s="24">
        <f>+W16+W33</f>
        <v>0</v>
      </c>
    </row>
    <row r="37" spans="1:28">
      <c r="B37" s="39" t="s">
        <v>113</v>
      </c>
    </row>
    <row r="38" spans="1:28">
      <c r="B38" s="18" t="s">
        <v>114</v>
      </c>
    </row>
    <row r="39" spans="1:28">
      <c r="A39" s="16">
        <v>17</v>
      </c>
      <c r="B39" s="17" t="s">
        <v>115</v>
      </c>
      <c r="C39" s="18" t="s">
        <v>116</v>
      </c>
      <c r="D39" s="38" t="s">
        <v>117</v>
      </c>
      <c r="E39" s="20">
        <v>16.303999999999998</v>
      </c>
      <c r="F39" s="19" t="s">
        <v>72</v>
      </c>
      <c r="H39" s="21">
        <f>ROUND(E39*G39, 2)</f>
        <v>0</v>
      </c>
      <c r="J39" s="21">
        <f>ROUND(E39*G39, 2)</f>
        <v>0</v>
      </c>
      <c r="K39" s="22">
        <v>2.2499999999999998E-3</v>
      </c>
      <c r="L39" s="22">
        <f>E39*K39</f>
        <v>3.6683999999999994E-2</v>
      </c>
      <c r="P39" s="19" t="s">
        <v>67</v>
      </c>
      <c r="V39" s="23" t="s">
        <v>118</v>
      </c>
      <c r="Z39" s="19" t="s">
        <v>119</v>
      </c>
      <c r="AB39" s="19">
        <v>1</v>
      </c>
    </row>
    <row r="40" spans="1:28">
      <c r="A40" s="16">
        <v>18</v>
      </c>
      <c r="B40" s="17" t="s">
        <v>115</v>
      </c>
      <c r="C40" s="18" t="s">
        <v>120</v>
      </c>
      <c r="D40" s="38" t="s">
        <v>121</v>
      </c>
      <c r="E40" s="20">
        <v>16.303999999999998</v>
      </c>
      <c r="F40" s="19" t="s">
        <v>72</v>
      </c>
      <c r="H40" s="21">
        <f>ROUND(E40*G40, 2)</f>
        <v>0</v>
      </c>
      <c r="J40" s="21">
        <f>ROUND(E40*G40, 2)</f>
        <v>0</v>
      </c>
      <c r="M40" s="20">
        <v>2E-3</v>
      </c>
      <c r="N40" s="20">
        <f>E40*M40</f>
        <v>3.2607999999999998E-2</v>
      </c>
      <c r="P40" s="19" t="s">
        <v>67</v>
      </c>
      <c r="V40" s="23" t="s">
        <v>118</v>
      </c>
      <c r="Z40" s="19" t="s">
        <v>119</v>
      </c>
      <c r="AB40" s="19">
        <v>1</v>
      </c>
    </row>
    <row r="41" spans="1:28" ht="25.5">
      <c r="A41" s="16">
        <v>19</v>
      </c>
      <c r="B41" s="17" t="s">
        <v>115</v>
      </c>
      <c r="C41" s="18" t="s">
        <v>122</v>
      </c>
      <c r="D41" s="38" t="s">
        <v>123</v>
      </c>
      <c r="F41" s="19" t="s">
        <v>49</v>
      </c>
      <c r="H41" s="21">
        <f>ROUND(E41*G41, 2)</f>
        <v>0</v>
      </c>
      <c r="J41" s="21">
        <f>ROUND(E41*G41, 2)</f>
        <v>0</v>
      </c>
      <c r="P41" s="19" t="s">
        <v>67</v>
      </c>
      <c r="V41" s="23" t="s">
        <v>118</v>
      </c>
      <c r="Z41" s="19" t="s">
        <v>119</v>
      </c>
      <c r="AB41" s="19">
        <v>1</v>
      </c>
    </row>
    <row r="42" spans="1:28">
      <c r="D42" s="40" t="s">
        <v>124</v>
      </c>
      <c r="E42" s="41">
        <f>J42</f>
        <v>0</v>
      </c>
      <c r="H42" s="41">
        <f>SUM(H37:H41)</f>
        <v>0</v>
      </c>
      <c r="I42" s="41">
        <f>SUM(I37:I41)</f>
        <v>0</v>
      </c>
      <c r="J42" s="41">
        <f>SUM(J37:J41)</f>
        <v>0</v>
      </c>
      <c r="L42" s="42">
        <f>SUM(L37:L41)</f>
        <v>3.6683999999999994E-2</v>
      </c>
      <c r="N42" s="43">
        <f>SUM(N37:N41)</f>
        <v>3.2607999999999998E-2</v>
      </c>
      <c r="W42" s="24">
        <f>SUM(W37:W41)</f>
        <v>0</v>
      </c>
    </row>
    <row r="44" spans="1:28">
      <c r="B44" s="18" t="s">
        <v>125</v>
      </c>
    </row>
    <row r="45" spans="1:28">
      <c r="A45" s="16">
        <v>20</v>
      </c>
      <c r="B45" s="17" t="s">
        <v>126</v>
      </c>
      <c r="C45" s="18" t="s">
        <v>127</v>
      </c>
      <c r="D45" s="38" t="s">
        <v>128</v>
      </c>
      <c r="E45" s="20">
        <v>68.5</v>
      </c>
      <c r="F45" s="19" t="s">
        <v>72</v>
      </c>
      <c r="H45" s="21">
        <f>ROUND(E45*G45, 2)</f>
        <v>0</v>
      </c>
      <c r="J45" s="21">
        <f t="shared" ref="J45:J50" si="2">ROUND(E45*G45, 2)</f>
        <v>0</v>
      </c>
      <c r="K45" s="22">
        <v>8.0000000000000007E-5</v>
      </c>
      <c r="L45" s="22">
        <f>E45*K45</f>
        <v>5.4800000000000005E-3</v>
      </c>
      <c r="P45" s="19" t="s">
        <v>67</v>
      </c>
      <c r="V45" s="23" t="s">
        <v>118</v>
      </c>
      <c r="Z45" s="19" t="s">
        <v>129</v>
      </c>
      <c r="AB45" s="19">
        <v>1</v>
      </c>
    </row>
    <row r="46" spans="1:28">
      <c r="A46" s="16">
        <v>21</v>
      </c>
      <c r="B46" s="17" t="s">
        <v>130</v>
      </c>
      <c r="C46" s="18" t="s">
        <v>131</v>
      </c>
      <c r="D46" s="38" t="s">
        <v>132</v>
      </c>
      <c r="E46" s="20">
        <v>15.99</v>
      </c>
      <c r="F46" s="19" t="s">
        <v>72</v>
      </c>
      <c r="I46" s="21">
        <f>ROUND(E46*G46, 2)</f>
        <v>0</v>
      </c>
      <c r="J46" s="21">
        <f t="shared" si="2"/>
        <v>0</v>
      </c>
      <c r="P46" s="19" t="s">
        <v>67</v>
      </c>
      <c r="V46" s="23" t="s">
        <v>14</v>
      </c>
      <c r="Z46" s="19" t="s">
        <v>133</v>
      </c>
      <c r="AA46" s="19" t="s">
        <v>67</v>
      </c>
      <c r="AB46" s="19">
        <v>8</v>
      </c>
    </row>
    <row r="47" spans="1:28">
      <c r="A47" s="16">
        <v>22</v>
      </c>
      <c r="B47" s="17" t="s">
        <v>130</v>
      </c>
      <c r="C47" s="18" t="s">
        <v>134</v>
      </c>
      <c r="D47" s="38" t="s">
        <v>135</v>
      </c>
      <c r="E47" s="20">
        <v>2</v>
      </c>
      <c r="F47" s="19" t="s">
        <v>87</v>
      </c>
      <c r="I47" s="21">
        <f>ROUND(E47*G47, 2)</f>
        <v>0</v>
      </c>
      <c r="J47" s="21">
        <f t="shared" si="2"/>
        <v>0</v>
      </c>
      <c r="P47" s="19" t="s">
        <v>67</v>
      </c>
      <c r="V47" s="23" t="s">
        <v>14</v>
      </c>
      <c r="Z47" s="19" t="s">
        <v>136</v>
      </c>
      <c r="AA47" s="19" t="s">
        <v>67</v>
      </c>
      <c r="AB47" s="19">
        <v>8</v>
      </c>
    </row>
    <row r="48" spans="1:28">
      <c r="A48" s="16">
        <v>23</v>
      </c>
      <c r="B48" s="17" t="s">
        <v>130</v>
      </c>
      <c r="C48" s="18" t="s">
        <v>137</v>
      </c>
      <c r="D48" s="38" t="s">
        <v>138</v>
      </c>
      <c r="E48" s="20">
        <v>4</v>
      </c>
      <c r="F48" s="19" t="s">
        <v>87</v>
      </c>
      <c r="I48" s="21">
        <f>ROUND(E48*G48, 2)</f>
        <v>0</v>
      </c>
      <c r="J48" s="21">
        <f t="shared" si="2"/>
        <v>0</v>
      </c>
      <c r="P48" s="19" t="s">
        <v>67</v>
      </c>
      <c r="V48" s="23" t="s">
        <v>14</v>
      </c>
      <c r="Z48" s="19" t="s">
        <v>136</v>
      </c>
      <c r="AA48" s="19" t="s">
        <v>67</v>
      </c>
      <c r="AB48" s="19">
        <v>8</v>
      </c>
    </row>
    <row r="49" spans="1:28" ht="25.5">
      <c r="A49" s="16">
        <v>24</v>
      </c>
      <c r="B49" s="17" t="s">
        <v>130</v>
      </c>
      <c r="C49" s="18" t="s">
        <v>139</v>
      </c>
      <c r="D49" s="38" t="s">
        <v>140</v>
      </c>
      <c r="E49" s="20">
        <v>6</v>
      </c>
      <c r="F49" s="19" t="s">
        <v>87</v>
      </c>
      <c r="I49" s="21">
        <f>ROUND(E49*G49, 2)</f>
        <v>0</v>
      </c>
      <c r="J49" s="21">
        <f t="shared" si="2"/>
        <v>0</v>
      </c>
      <c r="P49" s="19" t="s">
        <v>67</v>
      </c>
      <c r="V49" s="23" t="s">
        <v>14</v>
      </c>
      <c r="Z49" s="19" t="s">
        <v>136</v>
      </c>
      <c r="AA49" s="19" t="s">
        <v>67</v>
      </c>
      <c r="AB49" s="19">
        <v>8</v>
      </c>
    </row>
    <row r="50" spans="1:28" ht="25.5">
      <c r="A50" s="16">
        <v>25</v>
      </c>
      <c r="B50" s="17" t="s">
        <v>126</v>
      </c>
      <c r="C50" s="18" t="s">
        <v>141</v>
      </c>
      <c r="D50" s="38" t="s">
        <v>142</v>
      </c>
      <c r="F50" s="19" t="s">
        <v>49</v>
      </c>
      <c r="H50" s="21">
        <f>ROUND(E50*G50, 2)</f>
        <v>0</v>
      </c>
      <c r="J50" s="21">
        <f t="shared" si="2"/>
        <v>0</v>
      </c>
      <c r="P50" s="19" t="s">
        <v>67</v>
      </c>
      <c r="V50" s="23" t="s">
        <v>118</v>
      </c>
      <c r="Z50" s="19" t="s">
        <v>143</v>
      </c>
      <c r="AB50" s="19">
        <v>1</v>
      </c>
    </row>
    <row r="51" spans="1:28">
      <c r="D51" s="40" t="s">
        <v>144</v>
      </c>
      <c r="E51" s="41">
        <f>J51</f>
        <v>0</v>
      </c>
      <c r="H51" s="41">
        <f>SUM(H44:H50)</f>
        <v>0</v>
      </c>
      <c r="I51" s="41">
        <f>SUM(I44:I50)</f>
        <v>0</v>
      </c>
      <c r="J51" s="41">
        <f>SUM(J44:J50)</f>
        <v>0</v>
      </c>
      <c r="L51" s="42">
        <f>SUM(L44:L50)</f>
        <v>5.4800000000000005E-3</v>
      </c>
      <c r="N51" s="43">
        <f>SUM(N44:N50)</f>
        <v>0</v>
      </c>
      <c r="W51" s="24">
        <f>SUM(W44:W50)</f>
        <v>0</v>
      </c>
    </row>
    <row r="53" spans="1:28">
      <c r="B53" s="18" t="s">
        <v>145</v>
      </c>
    </row>
    <row r="54" spans="1:28">
      <c r="A54" s="16">
        <v>26</v>
      </c>
      <c r="B54" s="17" t="s">
        <v>146</v>
      </c>
      <c r="C54" s="18" t="s">
        <v>147</v>
      </c>
      <c r="D54" s="38" t="s">
        <v>148</v>
      </c>
      <c r="E54" s="20">
        <v>53.594999999999999</v>
      </c>
      <c r="F54" s="19" t="s">
        <v>66</v>
      </c>
      <c r="H54" s="21">
        <f>ROUND(E54*G54, 2)</f>
        <v>0</v>
      </c>
      <c r="J54" s="21">
        <f>ROUND(E54*G54, 2)</f>
        <v>0</v>
      </c>
      <c r="K54" s="22">
        <v>8.0000000000000007E-5</v>
      </c>
      <c r="L54" s="22">
        <f>E54*K54</f>
        <v>4.2875999999999999E-3</v>
      </c>
      <c r="P54" s="19" t="s">
        <v>67</v>
      </c>
      <c r="V54" s="23" t="s">
        <v>118</v>
      </c>
      <c r="Z54" s="19" t="s">
        <v>149</v>
      </c>
      <c r="AB54" s="19">
        <v>1</v>
      </c>
    </row>
    <row r="55" spans="1:28" ht="25.5">
      <c r="A55" s="16">
        <v>27</v>
      </c>
      <c r="B55" s="17" t="s">
        <v>146</v>
      </c>
      <c r="C55" s="18" t="s">
        <v>150</v>
      </c>
      <c r="D55" s="38" t="s">
        <v>151</v>
      </c>
      <c r="E55" s="20">
        <v>53.594999999999999</v>
      </c>
      <c r="F55" s="19" t="s">
        <v>66</v>
      </c>
      <c r="H55" s="21">
        <f>ROUND(E55*G55, 2)</f>
        <v>0</v>
      </c>
      <c r="J55" s="21">
        <f>ROUND(E55*G55, 2)</f>
        <v>0</v>
      </c>
      <c r="K55" s="22">
        <v>2.9999999999999997E-4</v>
      </c>
      <c r="L55" s="22">
        <f>E55*K55</f>
        <v>1.6078499999999999E-2</v>
      </c>
      <c r="P55" s="19" t="s">
        <v>67</v>
      </c>
      <c r="V55" s="23" t="s">
        <v>118</v>
      </c>
      <c r="Z55" s="19" t="s">
        <v>149</v>
      </c>
      <c r="AB55" s="19">
        <v>1</v>
      </c>
    </row>
    <row r="56" spans="1:28">
      <c r="D56" s="40" t="s">
        <v>152</v>
      </c>
      <c r="E56" s="41">
        <f>J56</f>
        <v>0</v>
      </c>
      <c r="H56" s="41">
        <f>SUM(H53:H55)</f>
        <v>0</v>
      </c>
      <c r="I56" s="41">
        <f>SUM(I53:I55)</f>
        <v>0</v>
      </c>
      <c r="J56" s="41">
        <f>SUM(J53:J55)</f>
        <v>0</v>
      </c>
      <c r="L56" s="42">
        <f>SUM(L53:L55)</f>
        <v>2.0366099999999998E-2</v>
      </c>
      <c r="N56" s="43">
        <f>SUM(N53:N55)</f>
        <v>0</v>
      </c>
      <c r="W56" s="24">
        <f>SUM(W53:W55)</f>
        <v>0</v>
      </c>
    </row>
    <row r="58" spans="1:28">
      <c r="D58" s="40" t="s">
        <v>153</v>
      </c>
      <c r="E58" s="41">
        <f>J58</f>
        <v>0</v>
      </c>
      <c r="H58" s="41">
        <f>+H42+H51+H56</f>
        <v>0</v>
      </c>
      <c r="I58" s="41">
        <f>+I42+I51+I56</f>
        <v>0</v>
      </c>
      <c r="J58" s="41">
        <f>+J42+J51+J56</f>
        <v>0</v>
      </c>
      <c r="L58" s="42">
        <f>+L42+L51+L56</f>
        <v>6.2530099999999991E-2</v>
      </c>
      <c r="N58" s="43">
        <f>+N42+N51+N56</f>
        <v>3.2607999999999998E-2</v>
      </c>
      <c r="W58" s="24">
        <f>+W42+W51+W56</f>
        <v>0</v>
      </c>
    </row>
    <row r="60" spans="1:28">
      <c r="D60" s="45" t="s">
        <v>154</v>
      </c>
      <c r="E60" s="41">
        <f>J60</f>
        <v>0</v>
      </c>
      <c r="H60" s="41">
        <f>+H35+H58</f>
        <v>0</v>
      </c>
      <c r="I60" s="41">
        <f>+I35+I58</f>
        <v>0</v>
      </c>
      <c r="J60" s="41">
        <f>+J35+J58</f>
        <v>0</v>
      </c>
      <c r="L60" s="42">
        <f>+L35+L58</f>
        <v>1.77088388</v>
      </c>
      <c r="N60" s="43">
        <f>+N35+N58</f>
        <v>2.4470200000000002</v>
      </c>
      <c r="W60" s="24">
        <f>+W35+W58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Gembala M.A.G</dc:creator>
  <cp:lastModifiedBy>Miro</cp:lastModifiedBy>
  <cp:lastPrinted>2018-02-19T07:59:59Z</cp:lastPrinted>
  <dcterms:created xsi:type="dcterms:W3CDTF">1999-04-06T07:39:42Z</dcterms:created>
  <dcterms:modified xsi:type="dcterms:W3CDTF">2018-02-19T08:34:28Z</dcterms:modified>
</cp:coreProperties>
</file>